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60" windowWidth="15735" windowHeight="11760" activeTab="0"/>
  </bookViews>
  <sheets>
    <sheet name="ФОТ УТОЧНЕННЫЙ ПЛАН" sheetId="4" r:id="rId1"/>
  </sheets>
  <definedNames>
    <definedName name="_xlnm.Print_Area" localSheetId="0">'ФОТ УТОЧНЕННЫЙ ПЛАН'!$A$1:$L$46</definedName>
    <definedName name="_xlnm.Print_Titles" localSheetId="0">'ФОТ УТОЧНЕННЫЙ ПЛАН'!$7:$9</definedName>
  </definedNames>
  <calcPr calcId="145621"/>
</workbook>
</file>

<file path=xl/sharedStrings.xml><?xml version="1.0" encoding="utf-8"?>
<sst xmlns="http://schemas.openxmlformats.org/spreadsheetml/2006/main" count="146" uniqueCount="77">
  <si>
    <t>Наименование показателей</t>
  </si>
  <si>
    <t>2013 г. факт</t>
  </si>
  <si>
    <t>2014 г.- 2016 г.</t>
  </si>
  <si>
    <t>Число получателей услуг, чел.</t>
  </si>
  <si>
    <t>2)</t>
  </si>
  <si>
    <t>х</t>
  </si>
  <si>
    <t>4)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</si>
  <si>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</si>
  <si>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</si>
  <si>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</si>
  <si>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</si>
  <si>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</si>
  <si>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 xml:space="preserve">Прирост фонда оплаты труда с начислениями к 2013 г., млн.руб. </t>
  </si>
  <si>
    <t>в том числе:</t>
  </si>
  <si>
    <t>от реструктуризации сети,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</si>
  <si>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</si>
  <si>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</si>
  <si>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</si>
  <si>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Справочно:размер дотации из федерального бюджета,млн.руб.</t>
  </si>
  <si>
    <t>2013г- 4); 2014г - 6)</t>
  </si>
  <si>
    <t>2013г - 5); 2017-2018 - 100/200**</t>
  </si>
  <si>
    <t>данные Росстата</t>
  </si>
  <si>
    <t>Распоряжение №2190-р</t>
  </si>
  <si>
    <t>Распоряжение 
№2606-р</t>
  </si>
  <si>
    <t xml:space="preserve">х </t>
  </si>
  <si>
    <t>2013 г. - 2018 г.</t>
  </si>
  <si>
    <t>Работники учреждений культуры</t>
  </si>
  <si>
    <t xml:space="preserve">Категория работников:                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</si>
  <si>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</si>
  <si>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включая средства, полученные за счет проведения мероприятий по оптимизации, (млн.руб.), из них:</t>
  </si>
  <si>
    <t>Среднесписочная численность работников учреждений культуры: человек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</si>
  <si>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</si>
  <si>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от оптимизации численности персонала, в том числе административно-управленческого, млн. рублей</t>
  </si>
  <si>
    <t>Итого, объем средств, предусмотренный на повышение оплаты труда, млн. руб. (стр. 18+ 23 + 24)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</si>
  <si>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</si>
  <si>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 xml:space="preserve"> </t>
  </si>
  <si>
    <t>2.1.</t>
  </si>
  <si>
    <t>3.1.</t>
  </si>
  <si>
    <t>4.1.</t>
  </si>
  <si>
    <t>Средняя заработная плата работников по муниципальному образованию, руб.</t>
  </si>
  <si>
    <t>9.1.</t>
  </si>
  <si>
    <t>11.1.</t>
  </si>
  <si>
    <t>13.1.</t>
  </si>
  <si>
    <t>* - прирост фонда оплаты труда с начислениями к 2013 г.</t>
  </si>
  <si>
    <t>1.1</t>
  </si>
  <si>
    <t>12.1</t>
  </si>
  <si>
    <t>Норматив числа получателей услуг на 1 работника учреждений культуры (по среднесписочной численности работников) в Ханты-Мансийском районе</t>
  </si>
  <si>
    <t>Норматив числа получателей услуг на 1 работника отдельной категории (по среднесписочной численности работников) по сельскому поселению</t>
  </si>
  <si>
    <t>число получателей услуг по сельскому поселению, чел.</t>
  </si>
  <si>
    <t>Среднесписочная численность работников учреждений культуры по сельскому поселению: человек</t>
  </si>
  <si>
    <t>Численность населения в Ханты-Мансийском районе, чел.</t>
  </si>
  <si>
    <t>Численность населения по сельскому поселению, чел.</t>
  </si>
  <si>
    <t>Среднемесячная заработная плата работников учреждений  культуры по Ханты-Мансийскому району, рублей</t>
  </si>
  <si>
    <t>Среднемесячная заработная плата работников учреждений  культуры посельскому поселению, рублей</t>
  </si>
  <si>
    <t>Темп роста к предыдущему году по Ханты-Мансийскому району, %</t>
  </si>
  <si>
    <t>Темп роста к предыдущему году по сельскому поселению, %</t>
  </si>
  <si>
    <t>Доля от средств от приносящей доход деятельности в фонде заработной платы по работникам учреждений культуры по Ханты-Мансийскому району , %</t>
  </si>
  <si>
    <t>Доля от средств от приносящей доход деятельности в фонде заработной платы по работникам учреждений культуры по сельскому поселению, % (не менее 5%)</t>
  </si>
  <si>
    <t>за счет средств консолидированного бюджета муниципального образования, включая дотацию из федерального бюджета, млн. руб.</t>
  </si>
  <si>
    <t>Сельское поселение:</t>
  </si>
  <si>
    <t>Показатели за Ханты-Мансийский район (заполненные ячейки), а так же формулы таблицы не менять.</t>
  </si>
  <si>
    <t>Нялинское</t>
  </si>
  <si>
    <t>к постановлению Администрации</t>
  </si>
  <si>
    <t>сельского поселения Нялинское</t>
  </si>
  <si>
    <t xml:space="preserve">"VI. Показатели нормативов "дорожной карты"  </t>
  </si>
  <si>
    <t xml:space="preserve">Приложение 2     </t>
  </si>
  <si>
    <t>Приложение 2 к плану мероприятий (дорожной карте") "Изменения в отраслях социальной сферы, направленные на повышение эффективности сферы культуры сельского поселения Нялинское"</t>
  </si>
  <si>
    <t>8.1.</t>
  </si>
  <si>
    <t>по Ханты-Мансийскому автономному округу - Югре, %</t>
  </si>
  <si>
    <t>По муниципальному образованию, %</t>
  </si>
  <si>
    <t>2014 г. факт</t>
  </si>
  <si>
    <t>2015 г. факт</t>
  </si>
  <si>
    <t>2016 г. факт</t>
  </si>
  <si>
    <t>2012 г. факт</t>
  </si>
  <si>
    <t>2017 г. план</t>
  </si>
  <si>
    <t>2018 г. план</t>
  </si>
  <si>
    <t>от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</si>
</sst>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6"/>
      <color theme="1"/>
      <name val="Aharoni"/>
      <family val="2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quotePrefix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0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S52"/>
  <sheetViews>
    <sheetView tabSelected="1" zoomScale="75" zoomScaleNormal="75" zoomScaleSheetLayoutView="85" workbookViewId="0" topLeftCell="B1">
      <selection activeCell="H15" sqref="H15"/>
    </sheetView>
  </sheetViews>
  <sheetFormatPr defaultColWidth="9.140625" defaultRowHeight="15"/>
  <cols>
    <col min="1" max="1" width="9.140625" style="16" hidden="1" customWidth="1"/>
    <col min="2" max="2" width="5.140625" style="17" customWidth="1"/>
    <col min="3" max="3" width="62.00390625" style="18" customWidth="1"/>
    <col min="4" max="4" width="14.140625" style="19" customWidth="1"/>
    <col min="5" max="5" width="15.421875" style="19" customWidth="1"/>
    <col min="6" max="6" width="15.00390625" style="19" bestFit="1" customWidth="1"/>
    <col min="7" max="7" width="13.421875" style="19" bestFit="1" customWidth="1"/>
    <col min="8" max="8" width="12.57421875" style="19" bestFit="1" customWidth="1"/>
    <col min="9" max="9" width="13.421875" style="19" bestFit="1" customWidth="1"/>
    <col min="10" max="10" width="12.57421875" style="19" bestFit="1" customWidth="1"/>
    <col min="11" max="11" width="9.8515625" style="19" bestFit="1" customWidth="1"/>
    <col min="12" max="12" width="13.00390625" style="19" customWidth="1"/>
    <col min="13" max="13" width="13.00390625" style="20" hidden="1" customWidth="1"/>
    <col min="14" max="16384" width="9.140625" style="18" customWidth="1"/>
  </cols>
  <sheetData>
    <row r="1" spans="8:12" ht="21" customHeight="1">
      <c r="H1" s="57" t="s">
        <v>65</v>
      </c>
      <c r="I1" s="58"/>
      <c r="J1" s="58"/>
      <c r="K1" s="58"/>
      <c r="L1" s="58"/>
    </row>
    <row r="2" spans="2:12" ht="21" customHeight="1">
      <c r="B2" s="48"/>
      <c r="C2" s="48"/>
      <c r="D2" s="48"/>
      <c r="E2" s="48"/>
      <c r="F2" s="48"/>
      <c r="G2" s="48"/>
      <c r="H2" s="57" t="s">
        <v>62</v>
      </c>
      <c r="I2" s="58"/>
      <c r="J2" s="58"/>
      <c r="K2" s="58"/>
      <c r="L2" s="58"/>
    </row>
    <row r="3" spans="2:12" ht="21" customHeight="1">
      <c r="B3" s="48"/>
      <c r="C3" s="48"/>
      <c r="D3" s="48"/>
      <c r="E3" s="48"/>
      <c r="F3" s="48"/>
      <c r="G3" s="48"/>
      <c r="H3" s="57" t="s">
        <v>63</v>
      </c>
      <c r="I3" s="58"/>
      <c r="J3" s="58"/>
      <c r="K3" s="58"/>
      <c r="L3" s="58"/>
    </row>
    <row r="4" spans="2:17" ht="21" customHeight="1">
      <c r="B4" s="48"/>
      <c r="C4" s="48"/>
      <c r="D4" s="48"/>
      <c r="E4" s="48"/>
      <c r="F4" s="48"/>
      <c r="G4" s="48"/>
      <c r="H4" s="57" t="s">
        <v>76</v>
      </c>
      <c r="I4" s="58"/>
      <c r="J4" s="58"/>
      <c r="K4" s="58"/>
      <c r="L4" s="58"/>
      <c r="Q4" s="55"/>
    </row>
    <row r="5" spans="2:17" ht="76.5" customHeight="1">
      <c r="B5" s="48"/>
      <c r="C5" s="48"/>
      <c r="D5" s="48"/>
      <c r="E5" s="48"/>
      <c r="F5" s="48"/>
      <c r="G5" s="48"/>
      <c r="H5" s="57" t="s">
        <v>66</v>
      </c>
      <c r="I5" s="65"/>
      <c r="J5" s="65"/>
      <c r="K5" s="65"/>
      <c r="L5" s="65"/>
      <c r="Q5" s="55"/>
    </row>
    <row r="6" spans="2:17" ht="25.5" customHeight="1">
      <c r="B6" s="59" t="s">
        <v>64</v>
      </c>
      <c r="C6" s="60"/>
      <c r="D6" s="60"/>
      <c r="E6" s="60"/>
      <c r="F6" s="60"/>
      <c r="G6" s="60"/>
      <c r="H6" s="60"/>
      <c r="I6" s="60"/>
      <c r="J6" s="60"/>
      <c r="K6" s="60"/>
      <c r="L6" s="60"/>
      <c r="Q6" s="55"/>
    </row>
    <row r="7" spans="2:17" ht="30" customHeight="1">
      <c r="B7" s="61" t="s">
        <v>59</v>
      </c>
      <c r="C7" s="61"/>
      <c r="D7" s="62" t="s">
        <v>61</v>
      </c>
      <c r="E7" s="62"/>
      <c r="F7" s="62"/>
      <c r="G7" s="62"/>
      <c r="H7" s="62"/>
      <c r="I7" s="62"/>
      <c r="J7" s="62"/>
      <c r="K7" s="62"/>
      <c r="L7" s="62"/>
      <c r="Q7" s="55"/>
    </row>
    <row r="8" spans="2:12" ht="25.5" customHeight="1">
      <c r="B8" s="63" t="s">
        <v>27</v>
      </c>
      <c r="C8" s="63"/>
      <c r="D8" s="64" t="s">
        <v>26</v>
      </c>
      <c r="E8" s="64"/>
      <c r="F8" s="64"/>
      <c r="G8" s="64"/>
      <c r="H8" s="64"/>
      <c r="I8" s="64"/>
      <c r="J8" s="64"/>
      <c r="K8" s="64"/>
      <c r="L8" s="64"/>
    </row>
    <row r="9" spans="2:12" ht="45.75" customHeight="1">
      <c r="B9" s="11"/>
      <c r="C9" s="25" t="s">
        <v>0</v>
      </c>
      <c r="D9" s="12" t="s">
        <v>73</v>
      </c>
      <c r="E9" s="12" t="s">
        <v>1</v>
      </c>
      <c r="F9" s="12" t="s">
        <v>70</v>
      </c>
      <c r="G9" s="12" t="s">
        <v>71</v>
      </c>
      <c r="H9" s="12" t="s">
        <v>72</v>
      </c>
      <c r="I9" s="12" t="s">
        <v>74</v>
      </c>
      <c r="J9" s="12" t="s">
        <v>75</v>
      </c>
      <c r="K9" s="12" t="s">
        <v>2</v>
      </c>
      <c r="L9" s="12" t="s">
        <v>25</v>
      </c>
    </row>
    <row r="10" spans="2:13" ht="47.25">
      <c r="B10" s="6">
        <v>1</v>
      </c>
      <c r="C10" s="2" t="s">
        <v>46</v>
      </c>
      <c r="D10" s="7">
        <v>114</v>
      </c>
      <c r="E10" s="7">
        <v>116</v>
      </c>
      <c r="F10" s="7">
        <v>118</v>
      </c>
      <c r="G10" s="7">
        <v>129</v>
      </c>
      <c r="H10" s="7">
        <v>129</v>
      </c>
      <c r="I10" s="7">
        <v>129</v>
      </c>
      <c r="J10" s="7">
        <v>129</v>
      </c>
      <c r="K10" s="9" t="s">
        <v>5</v>
      </c>
      <c r="L10" s="9" t="s">
        <v>5</v>
      </c>
      <c r="M10" s="13"/>
    </row>
    <row r="11" spans="2:13" ht="47.25">
      <c r="B11" s="44" t="s">
        <v>44</v>
      </c>
      <c r="C11" s="2" t="s">
        <v>47</v>
      </c>
      <c r="D11" s="7">
        <f>D13/D15</f>
        <v>105.22222222222223</v>
      </c>
      <c r="E11" s="7">
        <f aca="true" t="shared" si="0" ref="E11:J11">E13/E15</f>
        <v>105.22222222222223</v>
      </c>
      <c r="F11" s="7">
        <f t="shared" si="0"/>
        <v>86.0909090909091</v>
      </c>
      <c r="G11" s="7">
        <f t="shared" si="0"/>
        <v>116.91358024691358</v>
      </c>
      <c r="H11" s="7">
        <f t="shared" si="0"/>
        <v>116.91358024691358</v>
      </c>
      <c r="I11" s="7">
        <f t="shared" si="0"/>
        <v>105.22222222222223</v>
      </c>
      <c r="J11" s="7">
        <f t="shared" si="0"/>
        <v>105.22222222222223</v>
      </c>
      <c r="K11" s="9" t="s">
        <v>5</v>
      </c>
      <c r="L11" s="9" t="s">
        <v>5</v>
      </c>
      <c r="M11" s="13"/>
    </row>
    <row r="12" spans="2:13" ht="31.5">
      <c r="B12" s="6">
        <v>2</v>
      </c>
      <c r="C12" s="2" t="s">
        <v>3</v>
      </c>
      <c r="D12" s="45">
        <v>20100</v>
      </c>
      <c r="E12" s="45">
        <v>20100</v>
      </c>
      <c r="F12" s="45">
        <v>20100</v>
      </c>
      <c r="G12" s="45">
        <v>20100</v>
      </c>
      <c r="H12" s="45">
        <v>20100</v>
      </c>
      <c r="I12" s="45">
        <v>20100</v>
      </c>
      <c r="J12" s="45">
        <v>20100</v>
      </c>
      <c r="K12" s="9" t="s">
        <v>5</v>
      </c>
      <c r="L12" s="9" t="s">
        <v>5</v>
      </c>
      <c r="M12" s="13" t="s">
        <v>21</v>
      </c>
    </row>
    <row r="13" spans="1:13" s="52" customFormat="1" ht="15.75">
      <c r="A13" s="26"/>
      <c r="B13" s="27" t="s">
        <v>36</v>
      </c>
      <c r="C13" s="28" t="s">
        <v>48</v>
      </c>
      <c r="D13" s="41">
        <v>947</v>
      </c>
      <c r="E13" s="41">
        <v>947</v>
      </c>
      <c r="F13" s="41">
        <v>947</v>
      </c>
      <c r="G13" s="41">
        <v>947</v>
      </c>
      <c r="H13" s="41">
        <v>947</v>
      </c>
      <c r="I13" s="41">
        <v>947</v>
      </c>
      <c r="J13" s="41">
        <v>947</v>
      </c>
      <c r="K13" s="30" t="s">
        <v>5</v>
      </c>
      <c r="L13" s="30" t="s">
        <v>5</v>
      </c>
      <c r="M13" s="51"/>
    </row>
    <row r="14" spans="2:13" ht="31.5">
      <c r="B14" s="6">
        <v>3</v>
      </c>
      <c r="C14" s="2" t="s">
        <v>30</v>
      </c>
      <c r="D14" s="5">
        <v>176.9</v>
      </c>
      <c r="E14" s="5">
        <v>173.75</v>
      </c>
      <c r="F14" s="5">
        <v>170.2</v>
      </c>
      <c r="G14" s="5">
        <v>156.4</v>
      </c>
      <c r="H14" s="5">
        <v>156.4</v>
      </c>
      <c r="I14" s="5">
        <v>156.4</v>
      </c>
      <c r="J14" s="54">
        <v>156.4</v>
      </c>
      <c r="K14" s="9" t="s">
        <v>5</v>
      </c>
      <c r="L14" s="9" t="s">
        <v>5</v>
      </c>
      <c r="M14" s="13" t="s">
        <v>21</v>
      </c>
    </row>
    <row r="15" spans="1:13" s="52" customFormat="1" ht="37.15" customHeight="1">
      <c r="A15" s="50"/>
      <c r="B15" s="27" t="s">
        <v>37</v>
      </c>
      <c r="C15" s="28" t="s">
        <v>49</v>
      </c>
      <c r="D15" s="29">
        <v>9</v>
      </c>
      <c r="E15" s="29">
        <v>9</v>
      </c>
      <c r="F15" s="29">
        <v>11</v>
      </c>
      <c r="G15" s="29">
        <v>8.1</v>
      </c>
      <c r="H15" s="29">
        <v>8.1</v>
      </c>
      <c r="I15" s="29">
        <v>9</v>
      </c>
      <c r="J15" s="29">
        <v>9</v>
      </c>
      <c r="K15" s="30" t="s">
        <v>5</v>
      </c>
      <c r="L15" s="30" t="s">
        <v>5</v>
      </c>
      <c r="M15" s="51"/>
    </row>
    <row r="16" spans="2:13" ht="32.25" customHeight="1">
      <c r="B16" s="6">
        <v>4</v>
      </c>
      <c r="C16" s="2" t="s">
        <v>50</v>
      </c>
      <c r="D16" s="45">
        <v>20100</v>
      </c>
      <c r="E16" s="45">
        <v>20100</v>
      </c>
      <c r="F16" s="45">
        <v>20100</v>
      </c>
      <c r="G16" s="45">
        <v>20100</v>
      </c>
      <c r="H16" s="45">
        <v>20100</v>
      </c>
      <c r="I16" s="45">
        <v>20100</v>
      </c>
      <c r="J16" s="45">
        <v>20100</v>
      </c>
      <c r="K16" s="9" t="s">
        <v>5</v>
      </c>
      <c r="L16" s="9" t="s">
        <v>5</v>
      </c>
      <c r="M16" s="13" t="s">
        <v>21</v>
      </c>
    </row>
    <row r="17" spans="1:13" s="52" customFormat="1" ht="32.25" customHeight="1">
      <c r="A17" s="50"/>
      <c r="B17" s="27" t="s">
        <v>38</v>
      </c>
      <c r="C17" s="28" t="s">
        <v>51</v>
      </c>
      <c r="D17" s="41">
        <v>947</v>
      </c>
      <c r="E17" s="41">
        <v>947</v>
      </c>
      <c r="F17" s="41">
        <v>947</v>
      </c>
      <c r="G17" s="41">
        <v>947</v>
      </c>
      <c r="H17" s="41">
        <v>947</v>
      </c>
      <c r="I17" s="41">
        <v>947</v>
      </c>
      <c r="J17" s="41">
        <v>947</v>
      </c>
      <c r="K17" s="49" t="s">
        <v>5</v>
      </c>
      <c r="L17" s="49" t="s">
        <v>5</v>
      </c>
      <c r="M17" s="51"/>
    </row>
    <row r="18" spans="2:13" ht="47.25">
      <c r="B18" s="6">
        <v>5</v>
      </c>
      <c r="C18" s="2" t="s">
        <v>28</v>
      </c>
      <c r="D18" s="1" t="s">
        <v>5</v>
      </c>
      <c r="E18" s="1">
        <v>62.129</v>
      </c>
      <c r="F18" s="1">
        <v>68.193</v>
      </c>
      <c r="G18" s="1">
        <v>70.31</v>
      </c>
      <c r="H18" s="1">
        <v>82.4</v>
      </c>
      <c r="I18" s="1">
        <v>100</v>
      </c>
      <c r="J18" s="1">
        <v>100</v>
      </c>
      <c r="K18" s="4" t="s">
        <v>5</v>
      </c>
      <c r="L18" s="4" t="s">
        <v>5</v>
      </c>
      <c r="M18" s="21" t="s">
        <v>23</v>
      </c>
    </row>
    <row r="19" spans="2:13" ht="45" customHeight="1">
      <c r="B19" s="6">
        <v>6</v>
      </c>
      <c r="C19" s="2" t="s">
        <v>7</v>
      </c>
      <c r="D19" s="9" t="s">
        <v>24</v>
      </c>
      <c r="E19" s="1">
        <v>62.129</v>
      </c>
      <c r="F19" s="1">
        <v>68.193</v>
      </c>
      <c r="G19" s="1">
        <v>70.31</v>
      </c>
      <c r="H19" s="1">
        <v>82.4</v>
      </c>
      <c r="I19" s="1">
        <v>100</v>
      </c>
      <c r="J19" s="1">
        <v>100</v>
      </c>
      <c r="K19" s="4" t="s">
        <v>5</v>
      </c>
      <c r="L19" s="4" t="s">
        <v>5</v>
      </c>
      <c r="M19" s="14" t="s">
        <v>22</v>
      </c>
    </row>
    <row r="20" spans="2:13" ht="51.75" customHeight="1">
      <c r="B20" s="6">
        <v>7</v>
      </c>
      <c r="C20" s="2" t="s">
        <v>31</v>
      </c>
      <c r="D20" s="9" t="s">
        <v>24</v>
      </c>
      <c r="E20" s="1">
        <v>62.129</v>
      </c>
      <c r="F20" s="1">
        <v>68.193</v>
      </c>
      <c r="G20" s="1">
        <v>70.31</v>
      </c>
      <c r="H20" s="1">
        <v>82.4</v>
      </c>
      <c r="I20" s="1">
        <v>100</v>
      </c>
      <c r="J20" s="1">
        <v>100</v>
      </c>
      <c r="K20" s="4" t="s">
        <v>5</v>
      </c>
      <c r="L20" s="4" t="s">
        <v>5</v>
      </c>
      <c r="M20" s="14" t="s">
        <v>22</v>
      </c>
    </row>
    <row r="21" spans="2:13" ht="28.15" customHeight="1">
      <c r="B21" s="6">
        <v>8</v>
      </c>
      <c r="C21" s="2" t="s">
        <v>68</v>
      </c>
      <c r="D21" s="9" t="s">
        <v>24</v>
      </c>
      <c r="E21" s="1">
        <v>62.129</v>
      </c>
      <c r="F21" s="1">
        <v>68.193</v>
      </c>
      <c r="G21" s="1">
        <v>70.31</v>
      </c>
      <c r="H21" s="1">
        <v>82.4</v>
      </c>
      <c r="I21" s="1">
        <v>100</v>
      </c>
      <c r="J21" s="1">
        <v>100</v>
      </c>
      <c r="K21" s="4" t="s">
        <v>5</v>
      </c>
      <c r="L21" s="4" t="s">
        <v>5</v>
      </c>
      <c r="M21" s="14" t="s">
        <v>20</v>
      </c>
    </row>
    <row r="22" spans="2:13" ht="28.15" customHeight="1">
      <c r="B22" s="6" t="s">
        <v>67</v>
      </c>
      <c r="C22" s="2" t="s">
        <v>69</v>
      </c>
      <c r="D22" s="9" t="s">
        <v>5</v>
      </c>
      <c r="E22" s="1">
        <v>56.09</v>
      </c>
      <c r="F22" s="9">
        <v>56.46</v>
      </c>
      <c r="G22" s="9">
        <v>55.82</v>
      </c>
      <c r="H22" s="9">
        <v>82.4</v>
      </c>
      <c r="I22" s="1">
        <v>100</v>
      </c>
      <c r="J22" s="1">
        <v>100</v>
      </c>
      <c r="K22" s="9" t="s">
        <v>5</v>
      </c>
      <c r="L22" s="9" t="s">
        <v>5</v>
      </c>
      <c r="M22" s="14"/>
    </row>
    <row r="23" spans="2:13" ht="31.5">
      <c r="B23" s="6">
        <v>9</v>
      </c>
      <c r="C23" s="2" t="s">
        <v>8</v>
      </c>
      <c r="D23" s="43">
        <v>50841.3</v>
      </c>
      <c r="E23" s="43">
        <v>54507.8</v>
      </c>
      <c r="F23" s="46">
        <v>57899.1</v>
      </c>
      <c r="G23" s="43">
        <v>59469.6</v>
      </c>
      <c r="H23" s="43">
        <v>63628.3</v>
      </c>
      <c r="I23" s="43">
        <v>68136.8</v>
      </c>
      <c r="J23" s="43">
        <v>72145</v>
      </c>
      <c r="K23" s="9" t="s">
        <v>5</v>
      </c>
      <c r="L23" s="9" t="s">
        <v>5</v>
      </c>
      <c r="M23" s="14" t="s">
        <v>19</v>
      </c>
    </row>
    <row r="24" spans="1:13" s="52" customFormat="1" ht="31.5">
      <c r="A24" s="50"/>
      <c r="B24" s="27" t="s">
        <v>40</v>
      </c>
      <c r="C24" s="28" t="s">
        <v>39</v>
      </c>
      <c r="D24" s="32">
        <v>52288.9</v>
      </c>
      <c r="E24" s="32">
        <v>55851.8</v>
      </c>
      <c r="F24" s="32">
        <v>60319.9</v>
      </c>
      <c r="G24" s="32">
        <v>64602.6</v>
      </c>
      <c r="H24" s="32">
        <v>69318.6</v>
      </c>
      <c r="I24" s="32">
        <v>74240.2</v>
      </c>
      <c r="J24" s="32">
        <v>72145</v>
      </c>
      <c r="K24" s="33" t="s">
        <v>5</v>
      </c>
      <c r="L24" s="33" t="s">
        <v>5</v>
      </c>
      <c r="M24" s="53"/>
    </row>
    <row r="25" spans="2:13" ht="15.75">
      <c r="B25" s="6">
        <v>10</v>
      </c>
      <c r="C25" s="2" t="s">
        <v>9</v>
      </c>
      <c r="D25" s="9" t="s">
        <v>24</v>
      </c>
      <c r="E25" s="10">
        <f aca="true" t="shared" si="1" ref="E25:J25">E23/D23*100</f>
        <v>107.21165666495547</v>
      </c>
      <c r="F25" s="10">
        <f t="shared" si="1"/>
        <v>106.22167836529816</v>
      </c>
      <c r="G25" s="10">
        <f t="shared" si="1"/>
        <v>102.7124773960217</v>
      </c>
      <c r="H25" s="10">
        <f t="shared" si="1"/>
        <v>106.99298465098136</v>
      </c>
      <c r="I25" s="10">
        <f t="shared" si="1"/>
        <v>107.08568357161829</v>
      </c>
      <c r="J25" s="10">
        <f t="shared" si="1"/>
        <v>105.8825774031067</v>
      </c>
      <c r="K25" s="9" t="s">
        <v>5</v>
      </c>
      <c r="L25" s="9" t="s">
        <v>5</v>
      </c>
      <c r="M25" s="14"/>
    </row>
    <row r="26" spans="2:13" ht="31.5">
      <c r="B26" s="6">
        <v>11</v>
      </c>
      <c r="C26" s="2" t="s">
        <v>52</v>
      </c>
      <c r="D26" s="43">
        <v>25351.3</v>
      </c>
      <c r="E26" s="43">
        <v>31331.4</v>
      </c>
      <c r="F26" s="43">
        <v>34053.9</v>
      </c>
      <c r="G26" s="43">
        <v>36063.1</v>
      </c>
      <c r="H26" s="43">
        <v>36063.1</v>
      </c>
      <c r="I26" s="43">
        <v>46421.8</v>
      </c>
      <c r="J26" s="43">
        <v>54031.3</v>
      </c>
      <c r="K26" s="9" t="s">
        <v>5</v>
      </c>
      <c r="L26" s="9" t="s">
        <v>5</v>
      </c>
      <c r="M26" s="14" t="s">
        <v>6</v>
      </c>
    </row>
    <row r="27" spans="1:13" s="52" customFormat="1" ht="31.5">
      <c r="A27" s="26"/>
      <c r="B27" s="27" t="s">
        <v>41</v>
      </c>
      <c r="C27" s="28" t="s">
        <v>53</v>
      </c>
      <c r="D27" s="32">
        <v>23465.9</v>
      </c>
      <c r="E27" s="32">
        <v>28659.3</v>
      </c>
      <c r="F27" s="32">
        <v>34173</v>
      </c>
      <c r="G27" s="32">
        <v>37956.86</v>
      </c>
      <c r="H27" s="32">
        <v>43809.96</v>
      </c>
      <c r="I27" s="32">
        <v>46421.8</v>
      </c>
      <c r="J27" s="32">
        <v>54031.3</v>
      </c>
      <c r="K27" s="30" t="s">
        <v>5</v>
      </c>
      <c r="L27" s="30" t="s">
        <v>5</v>
      </c>
      <c r="M27" s="53"/>
    </row>
    <row r="28" spans="2:13" ht="31.5">
      <c r="B28" s="6">
        <v>12</v>
      </c>
      <c r="C28" s="2" t="s">
        <v>54</v>
      </c>
      <c r="D28" s="9" t="s">
        <v>24</v>
      </c>
      <c r="E28" s="10">
        <f aca="true" t="shared" si="2" ref="E28:J29">E26/D26*100</f>
        <v>123.58892837842636</v>
      </c>
      <c r="F28" s="10">
        <f t="shared" si="2"/>
        <v>108.68936593960052</v>
      </c>
      <c r="G28" s="10">
        <f t="shared" si="2"/>
        <v>105.90005843677228</v>
      </c>
      <c r="H28" s="10">
        <f t="shared" si="2"/>
        <v>100</v>
      </c>
      <c r="I28" s="10">
        <f t="shared" si="2"/>
        <v>128.72382019293963</v>
      </c>
      <c r="J28" s="10">
        <f t="shared" si="2"/>
        <v>116.39208302995576</v>
      </c>
      <c r="K28" s="9" t="s">
        <v>5</v>
      </c>
      <c r="L28" s="9" t="s">
        <v>5</v>
      </c>
      <c r="M28" s="14"/>
    </row>
    <row r="29" spans="1:13" s="52" customFormat="1" ht="15.75">
      <c r="A29" s="26"/>
      <c r="B29" s="47" t="s">
        <v>45</v>
      </c>
      <c r="C29" s="28" t="s">
        <v>55</v>
      </c>
      <c r="D29" s="30" t="s">
        <v>24</v>
      </c>
      <c r="E29" s="34">
        <f t="shared" si="2"/>
        <v>122.13168896142912</v>
      </c>
      <c r="F29" s="34">
        <f t="shared" si="2"/>
        <v>119.23878112863888</v>
      </c>
      <c r="G29" s="34">
        <f t="shared" si="2"/>
        <v>111.072659702104</v>
      </c>
      <c r="H29" s="34">
        <f t="shared" si="2"/>
        <v>115.42040094992052</v>
      </c>
      <c r="I29" s="34">
        <f t="shared" si="2"/>
        <v>105.9617493373653</v>
      </c>
      <c r="J29" s="34">
        <f t="shared" si="2"/>
        <v>116.39208302995576</v>
      </c>
      <c r="K29" s="30" t="s">
        <v>5</v>
      </c>
      <c r="L29" s="30" t="s">
        <v>5</v>
      </c>
      <c r="M29" s="53"/>
    </row>
    <row r="30" spans="1:13" s="52" customFormat="1" ht="47.25">
      <c r="A30" s="26"/>
      <c r="B30" s="27">
        <v>13</v>
      </c>
      <c r="C30" s="28" t="s">
        <v>56</v>
      </c>
      <c r="D30" s="30" t="s">
        <v>24</v>
      </c>
      <c r="E30" s="31">
        <v>0</v>
      </c>
      <c r="F30" s="31">
        <v>5</v>
      </c>
      <c r="G30" s="31">
        <v>5</v>
      </c>
      <c r="H30" s="31">
        <v>5</v>
      </c>
      <c r="I30" s="31">
        <v>5</v>
      </c>
      <c r="J30" s="31">
        <v>5</v>
      </c>
      <c r="K30" s="30" t="s">
        <v>5</v>
      </c>
      <c r="L30" s="30" t="s">
        <v>5</v>
      </c>
      <c r="M30" s="53" t="s">
        <v>4</v>
      </c>
    </row>
    <row r="31" spans="1:13" s="52" customFormat="1" ht="47.25">
      <c r="A31" s="26"/>
      <c r="B31" s="27" t="s">
        <v>42</v>
      </c>
      <c r="C31" s="28" t="s">
        <v>57</v>
      </c>
      <c r="D31" s="30" t="s">
        <v>24</v>
      </c>
      <c r="E31" s="31">
        <v>1</v>
      </c>
      <c r="F31" s="31">
        <v>5</v>
      </c>
      <c r="G31" s="31">
        <v>5</v>
      </c>
      <c r="H31" s="31">
        <v>5</v>
      </c>
      <c r="I31" s="31">
        <v>5</v>
      </c>
      <c r="J31" s="31">
        <v>5</v>
      </c>
      <c r="K31" s="30" t="s">
        <v>5</v>
      </c>
      <c r="L31" s="30" t="s">
        <v>5</v>
      </c>
      <c r="M31" s="53" t="s">
        <v>4</v>
      </c>
    </row>
    <row r="32" spans="1:12" ht="15.75">
      <c r="A32" s="16">
        <v>16</v>
      </c>
      <c r="B32" s="6">
        <v>14</v>
      </c>
      <c r="C32" s="2" t="s">
        <v>10</v>
      </c>
      <c r="D32" s="1">
        <v>1.302</v>
      </c>
      <c r="E32" s="1">
        <v>1.302</v>
      </c>
      <c r="F32" s="1">
        <v>1.302</v>
      </c>
      <c r="G32" s="1">
        <v>1.302</v>
      </c>
      <c r="H32" s="1">
        <v>1.302</v>
      </c>
      <c r="I32" s="1">
        <v>1.302</v>
      </c>
      <c r="J32" s="1">
        <v>1.302</v>
      </c>
      <c r="K32" s="9" t="s">
        <v>5</v>
      </c>
      <c r="L32" s="9" t="s">
        <v>5</v>
      </c>
    </row>
    <row r="33" spans="1:12" ht="15.75">
      <c r="A33" s="16">
        <v>17</v>
      </c>
      <c r="B33" s="6">
        <v>15</v>
      </c>
      <c r="C33" s="2" t="s">
        <v>11</v>
      </c>
      <c r="D33" s="36">
        <v>3.6</v>
      </c>
      <c r="E33" s="36">
        <v>4.5</v>
      </c>
      <c r="F33" s="36">
        <v>6</v>
      </c>
      <c r="G33" s="36">
        <v>6</v>
      </c>
      <c r="H33" s="36">
        <v>6.1</v>
      </c>
      <c r="I33" s="36">
        <v>6.5</v>
      </c>
      <c r="J33" s="36">
        <v>6.5</v>
      </c>
      <c r="K33" s="36">
        <f>F33+G33+H33</f>
        <v>18.1</v>
      </c>
      <c r="L33" s="36">
        <f>E33+F33+G33+H33+I33+J33</f>
        <v>35.6</v>
      </c>
    </row>
    <row r="34" spans="1:13" ht="30" customHeight="1">
      <c r="A34" s="16">
        <v>18</v>
      </c>
      <c r="B34" s="6">
        <v>16</v>
      </c>
      <c r="C34" s="2" t="s">
        <v>12</v>
      </c>
      <c r="D34" s="31" t="s">
        <v>5</v>
      </c>
      <c r="E34" s="35">
        <f>E33-D33</f>
        <v>0.8999999999999999</v>
      </c>
      <c r="F34" s="36">
        <f>F33-E33</f>
        <v>1.5</v>
      </c>
      <c r="G34" s="36">
        <f>G33-E33</f>
        <v>1.5</v>
      </c>
      <c r="H34" s="36">
        <f>H33-E33</f>
        <v>1.5999999999999996</v>
      </c>
      <c r="I34" s="36">
        <f>I33-E33</f>
        <v>2</v>
      </c>
      <c r="J34" s="36">
        <f>J33-E33</f>
        <v>2</v>
      </c>
      <c r="K34" s="36">
        <f>F34+G34+H34</f>
        <v>4.6</v>
      </c>
      <c r="L34" s="36">
        <f>E34+F34+G34+H34+I34+J34</f>
        <v>9.5</v>
      </c>
      <c r="M34" s="4"/>
    </row>
    <row r="35" spans="1:12" ht="15.75">
      <c r="A35" s="16">
        <v>19</v>
      </c>
      <c r="B35" s="6">
        <v>17</v>
      </c>
      <c r="C35" s="2" t="s">
        <v>13</v>
      </c>
      <c r="D35" s="37"/>
      <c r="E35" s="38"/>
      <c r="F35" s="38"/>
      <c r="G35" s="38"/>
      <c r="H35" s="38"/>
      <c r="I35" s="38"/>
      <c r="J35" s="38"/>
      <c r="K35" s="39"/>
      <c r="L35" s="40"/>
    </row>
    <row r="36" spans="1:12" ht="47.25">
      <c r="A36" s="16">
        <v>20</v>
      </c>
      <c r="B36" s="6">
        <v>18</v>
      </c>
      <c r="C36" s="15" t="s">
        <v>58</v>
      </c>
      <c r="D36" s="31" t="s">
        <v>5</v>
      </c>
      <c r="E36" s="42">
        <v>0.48</v>
      </c>
      <c r="F36" s="42">
        <v>1.15</v>
      </c>
      <c r="G36" s="42">
        <v>0.95</v>
      </c>
      <c r="H36" s="42">
        <v>1.15</v>
      </c>
      <c r="I36" s="42">
        <v>1.15</v>
      </c>
      <c r="J36" s="42">
        <v>1.15</v>
      </c>
      <c r="K36" s="42">
        <f>F36+G36+H36</f>
        <v>3.2499999999999996</v>
      </c>
      <c r="L36" s="42">
        <f>E36+F36+G36+H36+I36+J36</f>
        <v>6.029999999999999</v>
      </c>
    </row>
    <row r="37" spans="1:19" ht="36.75" customHeight="1">
      <c r="A37" s="22">
        <v>21</v>
      </c>
      <c r="B37" s="6">
        <v>19</v>
      </c>
      <c r="C37" s="8" t="s">
        <v>29</v>
      </c>
      <c r="D37" s="31" t="s">
        <v>5</v>
      </c>
      <c r="E37" s="42">
        <v>0</v>
      </c>
      <c r="F37" s="42">
        <v>0.2</v>
      </c>
      <c r="G37" s="42">
        <v>0.2</v>
      </c>
      <c r="H37" s="42">
        <v>0.1</v>
      </c>
      <c r="I37" s="42">
        <v>0.1</v>
      </c>
      <c r="J37" s="42">
        <v>0.1</v>
      </c>
      <c r="K37" s="42">
        <f>F37+G37+H37</f>
        <v>0.5</v>
      </c>
      <c r="L37" s="42">
        <f>E37+F37+G37+H37+I37+J37</f>
        <v>0.7</v>
      </c>
      <c r="S37" s="18" t="s">
        <v>35</v>
      </c>
    </row>
    <row r="38" spans="1:12" ht="15.75">
      <c r="A38" s="16">
        <v>22</v>
      </c>
      <c r="B38" s="6">
        <v>20</v>
      </c>
      <c r="C38" s="8" t="s">
        <v>14</v>
      </c>
      <c r="D38" s="31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</row>
    <row r="39" spans="1:12" ht="33.75" customHeight="1">
      <c r="A39" s="16">
        <v>23</v>
      </c>
      <c r="B39" s="6">
        <v>21</v>
      </c>
      <c r="C39" s="8" t="s">
        <v>32</v>
      </c>
      <c r="D39" s="31" t="s">
        <v>5</v>
      </c>
      <c r="E39" s="36">
        <v>0</v>
      </c>
      <c r="F39" s="42">
        <v>0.1</v>
      </c>
      <c r="G39" s="42">
        <v>0.1</v>
      </c>
      <c r="H39" s="42">
        <v>0</v>
      </c>
      <c r="I39" s="42">
        <v>0</v>
      </c>
      <c r="J39" s="42">
        <v>0</v>
      </c>
      <c r="K39" s="42">
        <f>F39+G39+H39</f>
        <v>0.2</v>
      </c>
      <c r="L39" s="42">
        <f>E39+F39+G39+H39+I39+J39</f>
        <v>0.2</v>
      </c>
    </row>
    <row r="40" spans="1:12" ht="31.5">
      <c r="A40" s="16">
        <v>24</v>
      </c>
      <c r="B40" s="6">
        <v>22</v>
      </c>
      <c r="C40" s="8" t="s">
        <v>15</v>
      </c>
      <c r="D40" s="31" t="s">
        <v>5</v>
      </c>
      <c r="E40" s="36">
        <v>0</v>
      </c>
      <c r="F40" s="42">
        <v>0.1</v>
      </c>
      <c r="G40" s="42">
        <v>0.1</v>
      </c>
      <c r="H40" s="42">
        <v>0.1</v>
      </c>
      <c r="I40" s="42">
        <v>0.1</v>
      </c>
      <c r="J40" s="42">
        <v>0.1</v>
      </c>
      <c r="K40" s="42">
        <f>F40+G40+H40</f>
        <v>0.30000000000000004</v>
      </c>
      <c r="L40" s="42">
        <f>E40+F40+G40+H40+I40+J40</f>
        <v>0.5</v>
      </c>
    </row>
    <row r="41" spans="1:12" ht="30.75" customHeight="1">
      <c r="A41" s="16">
        <v>25</v>
      </c>
      <c r="B41" s="9">
        <v>23</v>
      </c>
      <c r="C41" s="2" t="s">
        <v>16</v>
      </c>
      <c r="D41" s="31" t="s">
        <v>5</v>
      </c>
      <c r="E41" s="42">
        <v>0.02</v>
      </c>
      <c r="F41" s="42">
        <f>F33*5/100</f>
        <v>0.3</v>
      </c>
      <c r="G41" s="42">
        <f>G33*5/100</f>
        <v>0.3</v>
      </c>
      <c r="H41" s="42">
        <f aca="true" t="shared" si="3" ref="H41:J41">H33*5/100</f>
        <v>0.305</v>
      </c>
      <c r="I41" s="42">
        <f t="shared" si="3"/>
        <v>0.325</v>
      </c>
      <c r="J41" s="42">
        <f t="shared" si="3"/>
        <v>0.325</v>
      </c>
      <c r="K41" s="42">
        <f>F41+G41+H41</f>
        <v>0.905</v>
      </c>
      <c r="L41" s="42">
        <f>E41+F41+G41+H41+I41+J41</f>
        <v>1.575</v>
      </c>
    </row>
    <row r="42" spans="1:12" ht="47.25">
      <c r="A42" s="16">
        <v>26</v>
      </c>
      <c r="B42" s="9">
        <v>24</v>
      </c>
      <c r="C42" s="2" t="s">
        <v>17</v>
      </c>
      <c r="D42" s="31" t="s">
        <v>5</v>
      </c>
      <c r="E42" s="36">
        <f>E34-E36-E41</f>
        <v>0.3999999999999999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</row>
    <row r="43" spans="1:17" s="20" customFormat="1" ht="31.5">
      <c r="A43" s="22">
        <v>27</v>
      </c>
      <c r="B43" s="9">
        <v>25</v>
      </c>
      <c r="C43" s="2" t="s">
        <v>33</v>
      </c>
      <c r="D43" s="31" t="s">
        <v>5</v>
      </c>
      <c r="E43" s="42">
        <f>E36+E41+E42</f>
        <v>0.8999999999999999</v>
      </c>
      <c r="F43" s="42">
        <f>F36+F41+F42</f>
        <v>1.45</v>
      </c>
      <c r="G43" s="42">
        <f aca="true" t="shared" si="4" ref="G43:L43">G36+G41+G42</f>
        <v>1.25</v>
      </c>
      <c r="H43" s="42">
        <f t="shared" si="4"/>
        <v>1.4549999999999998</v>
      </c>
      <c r="I43" s="42">
        <f t="shared" si="4"/>
        <v>1.4749999999999999</v>
      </c>
      <c r="J43" s="42">
        <f t="shared" si="4"/>
        <v>1.4749999999999999</v>
      </c>
      <c r="K43" s="42">
        <f t="shared" si="4"/>
        <v>4.154999999999999</v>
      </c>
      <c r="L43" s="42">
        <f t="shared" si="4"/>
        <v>7.6049999999999995</v>
      </c>
      <c r="Q43" s="20" t="s">
        <v>35</v>
      </c>
    </row>
    <row r="44" spans="1:12" s="20" customFormat="1" ht="48" customHeight="1">
      <c r="A44" s="16">
        <v>28</v>
      </c>
      <c r="B44" s="9">
        <v>26</v>
      </c>
      <c r="C44" s="3" t="s">
        <v>34</v>
      </c>
      <c r="D44" s="1" t="s">
        <v>5</v>
      </c>
      <c r="E44" s="1" t="s">
        <v>5</v>
      </c>
      <c r="F44" s="4">
        <f>F37/F43*100</f>
        <v>13.793103448275861</v>
      </c>
      <c r="G44" s="4">
        <f>G37/G43*100</f>
        <v>16</v>
      </c>
      <c r="H44" s="4">
        <f aca="true" t="shared" si="5" ref="H44:L44">H37/H43*100</f>
        <v>6.872852233676976</v>
      </c>
      <c r="I44" s="4">
        <f t="shared" si="5"/>
        <v>6.779661016949154</v>
      </c>
      <c r="J44" s="4">
        <f t="shared" si="5"/>
        <v>6.779661016949154</v>
      </c>
      <c r="K44" s="4">
        <f t="shared" si="5"/>
        <v>12.03369434416366</v>
      </c>
      <c r="L44" s="4">
        <f t="shared" si="5"/>
        <v>9.204470742932282</v>
      </c>
    </row>
    <row r="45" spans="1:12" s="20" customFormat="1" ht="15" customHeight="1" hidden="1">
      <c r="A45" s="16"/>
      <c r="B45" s="6">
        <v>29</v>
      </c>
      <c r="C45" s="3" t="s">
        <v>18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20" customFormat="1" ht="15">
      <c r="A46" s="16"/>
      <c r="B46" s="17"/>
      <c r="C46" s="18" t="s">
        <v>43</v>
      </c>
      <c r="D46" s="19"/>
      <c r="E46" s="23"/>
      <c r="F46" s="23"/>
      <c r="G46" s="23"/>
      <c r="H46" s="23"/>
      <c r="I46" s="23"/>
      <c r="J46" s="23"/>
      <c r="K46" s="23"/>
      <c r="L46" s="23"/>
    </row>
    <row r="47" spans="1:12" s="20" customFormat="1" ht="12" customHeight="1">
      <c r="A47" s="16"/>
      <c r="B47" s="17"/>
      <c r="C47" s="18" t="s">
        <v>60</v>
      </c>
      <c r="D47" s="19"/>
      <c r="E47" s="23"/>
      <c r="F47" s="23"/>
      <c r="G47" s="23"/>
      <c r="H47" s="23"/>
      <c r="I47" s="23"/>
      <c r="J47" s="23"/>
      <c r="K47" s="23"/>
      <c r="L47" s="23"/>
    </row>
    <row r="48" spans="1:12" s="20" customFormat="1" ht="71.25" customHeight="1">
      <c r="A48" s="1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s="20" customFormat="1" ht="15">
      <c r="A49" s="16"/>
      <c r="B49" s="17"/>
      <c r="C49" s="18"/>
      <c r="D49" s="19"/>
      <c r="E49" s="24"/>
      <c r="F49" s="24"/>
      <c r="G49" s="24"/>
      <c r="H49" s="24"/>
      <c r="I49" s="24"/>
      <c r="J49" s="24"/>
      <c r="K49" s="24"/>
      <c r="L49" s="24"/>
    </row>
    <row r="52" spans="1:12" s="20" customFormat="1" ht="15">
      <c r="A52" s="16"/>
      <c r="B52" s="17"/>
      <c r="C52" s="18"/>
      <c r="D52" s="19"/>
      <c r="E52" s="24"/>
      <c r="F52" s="19"/>
      <c r="G52" s="19"/>
      <c r="H52" s="19"/>
      <c r="I52" s="19"/>
      <c r="J52" s="19"/>
      <c r="K52" s="19"/>
      <c r="L52" s="19"/>
    </row>
  </sheetData>
  <mergeCells count="11">
    <mergeCell ref="B48:L48"/>
    <mergeCell ref="H1:L1"/>
    <mergeCell ref="B6:L6"/>
    <mergeCell ref="B7:C7"/>
    <mergeCell ref="D7:L7"/>
    <mergeCell ref="B8:C8"/>
    <mergeCell ref="D8:L8"/>
    <mergeCell ref="H2:L2"/>
    <mergeCell ref="H4:L4"/>
    <mergeCell ref="H3:L3"/>
    <mergeCell ref="H5:L5"/>
  </mergeCells>
  <printOptions/>
  <pageMargins left="0.7" right="0.7" top="0.75" bottom="0.75" header="0.3" footer="0.3"/>
  <pageSetup fitToHeight="2" fitToWidth="1" horizontalDpi="600" verticalDpi="600" orientation="landscape" paperSize="9" scale="6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Инга Александровна</dc:creator>
  <cp:keywords/>
  <dc:description/>
  <cp:lastModifiedBy>User</cp:lastModifiedBy>
  <cp:lastPrinted>2015-03-16T04:55:10Z</cp:lastPrinted>
  <dcterms:created xsi:type="dcterms:W3CDTF">2014-04-12T03:39:43Z</dcterms:created>
  <dcterms:modified xsi:type="dcterms:W3CDTF">2017-08-09T05:21:46Z</dcterms:modified>
  <cp:category/>
  <cp:version/>
  <cp:contentType/>
  <cp:contentStatus/>
</cp:coreProperties>
</file>